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l\Dropbox\Mein PC (LAPTOP-NM6223BP)\Documents\A The Wine Importers\Excel\"/>
    </mc:Choice>
  </mc:AlternateContent>
  <xr:revisionPtr revIDLastSave="0" documentId="8_{928CF86A-569A-4692-A967-45F5DC1490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definedNames>
    <definedName name="_xlnm.Print_Area" localSheetId="0">Tabelle1!$A$1:$H$41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25" i="1"/>
  <c r="B15" i="1"/>
  <c r="B24" i="1"/>
  <c r="H24" i="1"/>
  <c r="H23" i="1"/>
  <c r="H22" i="1"/>
  <c r="H15" i="1" l="1"/>
  <c r="H14" i="1"/>
  <c r="H13" i="1"/>
  <c r="G32" i="1"/>
  <c r="H12" i="1" l="1"/>
  <c r="H11" i="1"/>
  <c r="H10" i="1"/>
  <c r="H21" i="1" l="1"/>
  <c r="H20" i="1"/>
  <c r="H19" i="1"/>
  <c r="H30" i="1" l="1"/>
  <c r="H29" i="1"/>
  <c r="H28" i="1"/>
  <c r="H18" i="1"/>
  <c r="H17" i="1"/>
  <c r="H16" i="1"/>
  <c r="H32" i="1" l="1"/>
  <c r="H33" i="1" l="1"/>
  <c r="H34" i="1" s="1"/>
  <c r="H35" i="1" s="1"/>
  <c r="H36" i="1" l="1"/>
</calcChain>
</file>

<file path=xl/sharedStrings.xml><?xml version="1.0" encoding="utf-8"?>
<sst xmlns="http://schemas.openxmlformats.org/spreadsheetml/2006/main" count="114" uniqueCount="90">
  <si>
    <t xml:space="preserve">Land </t>
  </si>
  <si>
    <t>#</t>
  </si>
  <si>
    <t xml:space="preserve">  Winzer</t>
  </si>
  <si>
    <t xml:space="preserve">CHF/Fl. </t>
  </si>
  <si>
    <t>USA</t>
  </si>
  <si>
    <t>The Wine Importers</t>
  </si>
  <si>
    <t>P</t>
  </si>
  <si>
    <t>I</t>
  </si>
  <si>
    <t>CHF</t>
  </si>
  <si>
    <t>Str. Nr.</t>
  </si>
  <si>
    <t>Ort PLZ</t>
  </si>
  <si>
    <t>Email</t>
  </si>
  <si>
    <t>Nach-, Vorname</t>
  </si>
  <si>
    <t xml:space="preserve">  Region</t>
  </si>
  <si>
    <t>CRO</t>
  </si>
  <si>
    <t>GEO</t>
  </si>
  <si>
    <t>Total CHF</t>
  </si>
  <si>
    <t>BG</t>
  </si>
  <si>
    <t>Bitte geben Sie bei # Fl. die gewünschte Anzahl Flaschen ein,</t>
  </si>
  <si>
    <t xml:space="preserve">ergänzen Sie Ihre Adresse, speichern Sie das File unter Ihren </t>
  </si>
  <si>
    <t>Namen und senden Sie Ihre Bestellung an: popup@wineimporters.ch</t>
  </si>
  <si>
    <t>x</t>
  </si>
  <si>
    <t>The Wine Importers c/o Karl Buzay, Hitzkircherstr. 11, 6284 Gelfingen, popup@wineimporters.ch, 079 691 61 44</t>
  </si>
  <si>
    <t>Discount</t>
  </si>
  <si>
    <t>Auslieferung: ab 01.07.21 durch Vinolog. Online registrierte Postkunden erhalten Avis.</t>
  </si>
  <si>
    <t xml:space="preserve"># Fl. </t>
  </si>
  <si>
    <t>Gebindegrössen: 6,9,12,18,21,24,30,33,36,42,45,48 (unsere Kartons haben 6 oder 12 Fl. Fassungsvermögen)</t>
  </si>
  <si>
    <t>Honig</t>
  </si>
  <si>
    <t>Castle Rock</t>
  </si>
  <si>
    <t>Sauvignon Blanc, 2019</t>
  </si>
  <si>
    <t>Zinfandel, 2016</t>
  </si>
  <si>
    <t xml:space="preserve">  Bezeichnung, Hauptsorte, Jahrgang</t>
  </si>
  <si>
    <t>Cabernet Sauvignon, 2016</t>
  </si>
  <si>
    <t>Bakestone/Cakebread</t>
  </si>
  <si>
    <t>Edoardo Miroglio</t>
  </si>
  <si>
    <t>Terra Tangra</t>
  </si>
  <si>
    <t>Quinta do Soque</t>
  </si>
  <si>
    <t>Das isch läbe variedade, 2019</t>
  </si>
  <si>
    <t>Luis Duarte</t>
  </si>
  <si>
    <t>Das isch läbe Rosé, 2020</t>
  </si>
  <si>
    <t>Das isch läbe Tinta Barroca, 2018</t>
  </si>
  <si>
    <t xml:space="preserve"> Tsinandali Estate</t>
  </si>
  <si>
    <t>Tsinandali Estate</t>
  </si>
  <si>
    <t>Koncho &amp; Co.</t>
  </si>
  <si>
    <t xml:space="preserve"> Dievole</t>
  </si>
  <si>
    <t xml:space="preserve"> Campo alla Sughera</t>
  </si>
  <si>
    <t xml:space="preserve"> Château Burgozone</t>
  </si>
  <si>
    <t xml:space="preserve"> Bolgheri</t>
  </si>
  <si>
    <t xml:space="preserve"> Douro</t>
  </si>
  <si>
    <t xml:space="preserve"> Alentejo</t>
  </si>
  <si>
    <t xml:space="preserve"> Donauebene</t>
  </si>
  <si>
    <t xml:space="preserve"> Thrakische Tiefebene</t>
  </si>
  <si>
    <t xml:space="preserve"> Kachetien</t>
  </si>
  <si>
    <t xml:space="preserve"> Napa Valley</t>
  </si>
  <si>
    <t xml:space="preserve"> Lodi</t>
  </si>
  <si>
    <t xml:space="preserve"> Tamyanka</t>
  </si>
  <si>
    <t>Pop Up Order Juni 2021</t>
  </si>
  <si>
    <r>
      <t xml:space="preserve">6 verschiedene Einzelflaschen möglich. </t>
    </r>
    <r>
      <rPr>
        <sz val="11"/>
        <color rgb="FFFF0000"/>
        <rFont val="Calibri"/>
        <family val="2"/>
        <scheme val="minor"/>
      </rPr>
      <t>Ab 250 CHF Subtotal 2 ist der Versand gratis.</t>
    </r>
    <r>
      <rPr>
        <sz val="11"/>
        <rFont val="Calibri"/>
        <family val="2"/>
        <scheme val="minor"/>
      </rPr>
      <t xml:space="preserve"> Darunter: 12 CHF Versandkosten.</t>
    </r>
  </si>
  <si>
    <t xml:space="preserve">Subtotal 1 </t>
  </si>
  <si>
    <t>Subtotal 2</t>
  </si>
  <si>
    <t>Transport</t>
  </si>
  <si>
    <t xml:space="preserve"> Baranja</t>
  </si>
  <si>
    <t xml:space="preserve"> Dalmatien</t>
  </si>
  <si>
    <t xml:space="preserve"> Slavonien</t>
  </si>
  <si>
    <t>Grasevina Silverline</t>
  </si>
  <si>
    <t>Plovac Ploski</t>
  </si>
  <si>
    <t>Mercs Krauthaker</t>
  </si>
  <si>
    <t>URU</t>
  </si>
  <si>
    <t>Atlántida</t>
  </si>
  <si>
    <t>BRA</t>
  </si>
  <si>
    <t>Rio Grande do Sul</t>
  </si>
  <si>
    <t>CHI</t>
  </si>
  <si>
    <t>Maule</t>
  </si>
  <si>
    <t xml:space="preserve"> Bracco Bosca</t>
  </si>
  <si>
    <t xml:space="preserve"> Miolo</t>
  </si>
  <si>
    <t xml:space="preserve"> Viña El Aromo</t>
  </si>
  <si>
    <t xml:space="preserve"> Petit Verdot Reserva, 2017</t>
  </si>
  <si>
    <t xml:space="preserve"> Tenuta Meraviglia Bolgheri Rosso, 2018</t>
  </si>
  <si>
    <t xml:space="preserve"> Adeo Bolgheri Rosso, 2018</t>
  </si>
  <si>
    <t xml:space="preserve"> Arnione Bolgheri Superiore, 2015</t>
  </si>
  <si>
    <t xml:space="preserve"> Grasevina, 2018</t>
  </si>
  <si>
    <t xml:space="preserve"> Plavac Mali, 2012</t>
  </si>
  <si>
    <t xml:space="preserve"> Merlot, Cabernet Sauvignon, 2015</t>
  </si>
  <si>
    <t>"Elenovo" Mavrud, 2016</t>
  </si>
  <si>
    <t>"Roto", 2018</t>
  </si>
  <si>
    <t xml:space="preserve"> Khikhvi Qvevri, Amber Wine, 2018</t>
  </si>
  <si>
    <t>Sophia, Rotwein Assemblage, 2018</t>
  </si>
  <si>
    <t>Saperavi Premium, 2017</t>
  </si>
  <si>
    <t xml:space="preserve"> Lote 43, Cab.Sauv., Merlot, 2012 </t>
  </si>
  <si>
    <t xml:space="preserve"> Cab.Sauv., P.Verdot, Carmenere,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</si>
</sst>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164" fontId="3" fillId="0" borderId="1" xfId="1" applyNumberFormat="1" applyFont="1" applyBorder="1"/>
    <xf numFmtId="43" fontId="3" fillId="0" borderId="1" xfId="1" applyFont="1" applyFill="1" applyBorder="1"/>
    <xf numFmtId="43" fontId="3" fillId="0" borderId="1" xfId="1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3" fillId="2" borderId="1" xfId="1" applyNumberFormat="1" applyFont="1" applyFill="1" applyBorder="1"/>
    <xf numFmtId="43" fontId="3" fillId="2" borderId="1" xfId="1" applyFont="1" applyFill="1" applyBorder="1"/>
    <xf numFmtId="43" fontId="0" fillId="2" borderId="1" xfId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4" fontId="3" fillId="2" borderId="1" xfId="2" applyNumberFormat="1" applyFont="1" applyFill="1" applyBorder="1"/>
    <xf numFmtId="0" fontId="0" fillId="0" borderId="0" xfId="0"/>
    <xf numFmtId="43" fontId="0" fillId="0" borderId="1" xfId="2" applyFont="1" applyBorder="1"/>
    <xf numFmtId="43" fontId="3" fillId="2" borderId="1" xfId="2" applyFont="1" applyFill="1" applyBorder="1"/>
    <xf numFmtId="0" fontId="2" fillId="0" borderId="1" xfId="0" applyFont="1" applyBorder="1"/>
    <xf numFmtId="43" fontId="3" fillId="0" borderId="1" xfId="2" applyFont="1" applyBorder="1"/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64" fontId="3" fillId="0" borderId="1" xfId="2" applyNumberFormat="1" applyFont="1" applyBorder="1"/>
    <xf numFmtId="164" fontId="3" fillId="0" borderId="1" xfId="2" applyNumberFormat="1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0" xfId="0" applyBorder="1"/>
    <xf numFmtId="0" fontId="2" fillId="0" borderId="1" xfId="0" applyFont="1" applyBorder="1" applyAlignment="1">
      <alignment vertical="center"/>
    </xf>
    <xf numFmtId="0" fontId="6" fillId="0" borderId="0" xfId="0" applyFont="1"/>
    <xf numFmtId="0" fontId="0" fillId="0" borderId="3" xfId="0" applyBorder="1"/>
    <xf numFmtId="0" fontId="0" fillId="0" borderId="5" xfId="0" applyFill="1" applyBorder="1" applyAlignment="1">
      <alignment horizontal="left"/>
    </xf>
    <xf numFmtId="0" fontId="0" fillId="0" borderId="6" xfId="0" applyBorder="1"/>
    <xf numFmtId="0" fontId="0" fillId="0" borderId="8" xfId="0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11" xfId="0" applyBorder="1"/>
    <xf numFmtId="0" fontId="2" fillId="0" borderId="0" xfId="0" applyFont="1" applyFill="1" applyBorder="1" applyAlignment="1">
      <alignment horizontal="left"/>
    </xf>
    <xf numFmtId="43" fontId="0" fillId="2" borderId="1" xfId="0" applyNumberFormat="1" applyFill="1" applyBorder="1"/>
    <xf numFmtId="43" fontId="0" fillId="0" borderId="1" xfId="0" applyNumberFormat="1" applyBorder="1"/>
    <xf numFmtId="43" fontId="0" fillId="0" borderId="0" xfId="0" applyNumberFormat="1" applyFill="1" applyBorder="1"/>
    <xf numFmtId="0" fontId="0" fillId="0" borderId="0" xfId="0" applyFill="1"/>
    <xf numFmtId="43" fontId="2" fillId="0" borderId="12" xfId="0" applyNumberFormat="1" applyFont="1" applyBorder="1"/>
    <xf numFmtId="43" fontId="0" fillId="0" borderId="7" xfId="0" applyNumberFormat="1" applyBorder="1"/>
    <xf numFmtId="43" fontId="2" fillId="0" borderId="0" xfId="0" applyNumberFormat="1" applyFont="1" applyBorder="1"/>
    <xf numFmtId="0" fontId="7" fillId="0" borderId="0" xfId="0" applyFont="1"/>
    <xf numFmtId="0" fontId="9" fillId="0" borderId="0" xfId="0" applyFont="1"/>
    <xf numFmtId="0" fontId="3" fillId="0" borderId="3" xfId="0" applyFont="1" applyBorder="1"/>
    <xf numFmtId="0" fontId="3" fillId="0" borderId="4" xfId="0" applyFont="1" applyBorder="1"/>
    <xf numFmtId="0" fontId="10" fillId="0" borderId="1" xfId="0" applyFont="1" applyBorder="1" applyAlignment="1">
      <alignment horizontal="right"/>
    </xf>
    <xf numFmtId="164" fontId="8" fillId="0" borderId="13" xfId="1" applyNumberFormat="1" applyFont="1" applyBorder="1"/>
    <xf numFmtId="0" fontId="8" fillId="0" borderId="14" xfId="0" applyFont="1" applyBorder="1"/>
    <xf numFmtId="164" fontId="3" fillId="0" borderId="1" xfId="1" applyNumberFormat="1" applyFont="1" applyBorder="1" applyAlignment="1"/>
    <xf numFmtId="0" fontId="0" fillId="0" borderId="0" xfId="0" applyFill="1" applyBorder="1"/>
    <xf numFmtId="0" fontId="8" fillId="0" borderId="0" xfId="0" applyFont="1" applyFill="1" applyBorder="1"/>
    <xf numFmtId="0" fontId="8" fillId="0" borderId="3" xfId="0" applyFont="1" applyBorder="1"/>
    <xf numFmtId="0" fontId="8" fillId="0" borderId="3" xfId="3" applyFont="1" applyBorder="1"/>
    <xf numFmtId="43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0" applyNumberFormat="1" applyBorder="1"/>
    <xf numFmtId="0" fontId="8" fillId="0" borderId="1" xfId="0" applyFont="1" applyBorder="1"/>
    <xf numFmtId="0" fontId="0" fillId="2" borderId="1" xfId="0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Border="1"/>
    <xf numFmtId="164" fontId="8" fillId="0" borderId="17" xfId="1" applyNumberFormat="1" applyFont="1" applyBorder="1"/>
    <xf numFmtId="43" fontId="0" fillId="0" borderId="18" xfId="0" applyNumberFormat="1" applyBorder="1"/>
    <xf numFmtId="0" fontId="10" fillId="0" borderId="1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2" xfId="0" applyFont="1" applyBorder="1"/>
    <xf numFmtId="0" fontId="12" fillId="0" borderId="0" xfId="0" applyFont="1"/>
    <xf numFmtId="0" fontId="2" fillId="0" borderId="0" xfId="0" applyFont="1" applyBorder="1"/>
    <xf numFmtId="0" fontId="8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right"/>
    </xf>
    <xf numFmtId="43" fontId="0" fillId="0" borderId="9" xfId="1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43" fontId="0" fillId="2" borderId="1" xfId="1" applyFon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3" fontId="0" fillId="0" borderId="1" xfId="1" applyFont="1" applyBorder="1" applyAlignment="1">
      <alignment wrapText="1"/>
    </xf>
  </cellXfs>
  <cellStyles count="16">
    <cellStyle name="Ezres 2" xfId="11" xr:uid="{C74EBFD7-FF14-43B7-AE82-2FACDE60099D}"/>
    <cellStyle name="Komma" xfId="1" builtinId="3"/>
    <cellStyle name="Komma 2" xfId="2" xr:uid="{00000000-0005-0000-0000-000001000000}"/>
    <cellStyle name="Komma 2 2" xfId="6" xr:uid="{00000000-0005-0000-0000-000002000000}"/>
    <cellStyle name="Komma 2 3" xfId="9" xr:uid="{00000000-0005-0000-0000-000003000000}"/>
    <cellStyle name="Komma 2 4" xfId="14" xr:uid="{43A96E0C-2603-48B8-BCE8-EE1AFD730E82}"/>
    <cellStyle name="Komma 3" xfId="4" xr:uid="{00000000-0005-0000-0000-000004000000}"/>
    <cellStyle name="Komma 3 2" xfId="7" xr:uid="{00000000-0005-0000-0000-000005000000}"/>
    <cellStyle name="Komma 3 3" xfId="10" xr:uid="{00000000-0005-0000-0000-000006000000}"/>
    <cellStyle name="Komma 3 4" xfId="15" xr:uid="{C7D5201F-FA7C-41ED-8520-CD9762F282CD}"/>
    <cellStyle name="Komma 4" xfId="5" xr:uid="{00000000-0005-0000-0000-000007000000}"/>
    <cellStyle name="Komma 5" xfId="8" xr:uid="{00000000-0005-0000-0000-000008000000}"/>
    <cellStyle name="Komma 6" xfId="13" xr:uid="{6397B4C0-8128-4C46-B0CC-930E448465E3}"/>
    <cellStyle name="Link" xfId="3" builtinId="8"/>
    <cellStyle name="Normál 2" xfId="12" xr:uid="{5F8D46A6-F878-4B22-8679-54D1116EDA4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1631950</xdr:colOff>
      <xdr:row>4</xdr:row>
      <xdr:rowOff>95250</xdr:rowOff>
    </xdr:from>
    <xdr:to>
      <xdr:col>6</xdr:col>
      <xdr:colOff>285750</xdr:colOff>
      <xdr:row>6</xdr:row>
      <xdr:rowOff>139700</xdr:rowOff>
    </xdr:to>
    <xdr:cxnSp macro="">
      <xdr:nvCxnSpPr>
        <xdr:cNvPr id="3" name="Verbinder: gewinkelt 2">
          <a:extLst>
            <a:ext uri="{FF2B5EF4-FFF2-40B4-BE49-F238E27FC236}">
              <a16:creationId xmlns:a16="http://schemas.microsoft.com/office/drawing/2014/main" id="{F346749D-7418-4786-A63A-CEB97CA89BD6}"/>
            </a:ext>
          </a:extLst>
        </xdr:cNvPr>
        <xdr:cNvCxnSpPr/>
      </xdr:nvCxnSpPr>
      <xdr:spPr>
        <a:xfrm>
          <a:off x="4152900" y="1009650"/>
          <a:ext cx="3041650" cy="501650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J7" sqref="J7"/>
    </sheetView>
  </sheetViews>
  <sheetFormatPr baseColWidth="10" defaultRowHeight="14.5" x14ac:dyDescent="0.35"/>
  <cols>
    <col min="1" max="1" width="6.1796875" customWidth="1"/>
    <col min="2" max="2" width="6.453125" customWidth="1"/>
    <col min="3" max="3" width="23.453125" customWidth="1"/>
    <col min="4" max="4" width="33.81640625" customWidth="1"/>
    <col min="5" max="5" width="19.1796875" customWidth="1"/>
    <col min="6" max="6" width="9.81640625" customWidth="1"/>
    <col min="7" max="7" width="9.453125" customWidth="1"/>
    <col min="8" max="9" width="9.453125" style="17" customWidth="1"/>
  </cols>
  <sheetData>
    <row r="1" spans="1:10" ht="18" customHeight="1" x14ac:dyDescent="0.5">
      <c r="A1" s="74" t="s">
        <v>5</v>
      </c>
      <c r="B1" s="17"/>
      <c r="C1" s="17"/>
      <c r="D1" s="38"/>
      <c r="E1" s="73" t="s">
        <v>12</v>
      </c>
      <c r="F1" s="52" t="s">
        <v>21</v>
      </c>
      <c r="G1" s="44"/>
      <c r="H1" s="45"/>
      <c r="I1" s="25"/>
    </row>
    <row r="2" spans="1:10" s="17" customFormat="1" ht="18" customHeight="1" x14ac:dyDescent="0.45">
      <c r="A2" s="42" t="s">
        <v>56</v>
      </c>
      <c r="E2" s="73" t="s">
        <v>9</v>
      </c>
      <c r="F2" s="52" t="s">
        <v>21</v>
      </c>
      <c r="G2" s="44"/>
      <c r="H2" s="45"/>
      <c r="I2" s="25"/>
    </row>
    <row r="3" spans="1:10" s="17" customFormat="1" ht="18" customHeight="1" x14ac:dyDescent="0.35">
      <c r="A3" s="27"/>
      <c r="E3" s="73" t="s">
        <v>10</v>
      </c>
      <c r="F3" s="52" t="s">
        <v>21</v>
      </c>
      <c r="G3" s="44"/>
      <c r="H3" s="45"/>
      <c r="I3" s="25"/>
    </row>
    <row r="4" spans="1:10" s="17" customFormat="1" ht="18" customHeight="1" x14ac:dyDescent="0.35">
      <c r="A4" s="43" t="s">
        <v>18</v>
      </c>
      <c r="E4" s="73" t="s">
        <v>11</v>
      </c>
      <c r="F4" s="53" t="s">
        <v>21</v>
      </c>
      <c r="G4" s="44"/>
      <c r="H4" s="45"/>
      <c r="I4" s="25"/>
    </row>
    <row r="5" spans="1:10" s="17" customFormat="1" ht="18" customHeight="1" x14ac:dyDescent="0.35">
      <c r="A5" s="43" t="s">
        <v>19</v>
      </c>
      <c r="E5" s="75"/>
      <c r="F5" s="76"/>
      <c r="G5" s="77"/>
      <c r="H5" s="77"/>
      <c r="I5" s="25"/>
    </row>
    <row r="6" spans="1:10" s="17" customFormat="1" ht="18" customHeight="1" x14ac:dyDescent="0.35">
      <c r="A6" s="43" t="s">
        <v>20</v>
      </c>
      <c r="E6" s="25"/>
      <c r="F6" s="25"/>
      <c r="G6" s="25"/>
      <c r="H6" s="25"/>
      <c r="I6" s="25"/>
    </row>
    <row r="7" spans="1:10" s="17" customFormat="1" ht="18" customHeight="1" x14ac:dyDescent="0.35">
      <c r="A7" s="27"/>
      <c r="E7" s="25"/>
      <c r="F7" s="25"/>
      <c r="G7" s="25"/>
      <c r="H7" s="25"/>
      <c r="I7" s="25"/>
    </row>
    <row r="8" spans="1:10" x14ac:dyDescent="0.35">
      <c r="A8" s="15" t="s">
        <v>0</v>
      </c>
      <c r="B8" s="18" t="s">
        <v>1</v>
      </c>
      <c r="C8" s="19" t="s">
        <v>2</v>
      </c>
      <c r="D8" s="26" t="s">
        <v>31</v>
      </c>
      <c r="E8" s="19" t="s">
        <v>13</v>
      </c>
      <c r="F8" s="24" t="s">
        <v>3</v>
      </c>
      <c r="G8" s="46" t="s">
        <v>25</v>
      </c>
      <c r="H8" s="24" t="s">
        <v>8</v>
      </c>
      <c r="I8" s="9"/>
    </row>
    <row r="9" spans="1:10" s="17" customFormat="1" x14ac:dyDescent="0.35">
      <c r="A9" s="15"/>
      <c r="B9" s="18"/>
      <c r="C9" s="19"/>
      <c r="D9" s="26"/>
      <c r="E9" s="19"/>
      <c r="F9" s="24"/>
      <c r="G9" s="46"/>
      <c r="H9" s="24"/>
      <c r="I9" s="9"/>
    </row>
    <row r="10" spans="1:10" ht="15.5" x14ac:dyDescent="0.35">
      <c r="A10" s="58" t="s">
        <v>7</v>
      </c>
      <c r="B10" s="56">
        <v>1</v>
      </c>
      <c r="C10" s="63" t="s">
        <v>44</v>
      </c>
      <c r="D10" s="63" t="s">
        <v>77</v>
      </c>
      <c r="E10" s="63" t="s">
        <v>47</v>
      </c>
      <c r="F10" s="8">
        <v>25.8</v>
      </c>
      <c r="G10" s="57">
        <v>0</v>
      </c>
      <c r="H10" s="35">
        <f>F10*G10</f>
        <v>0</v>
      </c>
      <c r="I10" s="9"/>
    </row>
    <row r="11" spans="1:10" s="17" customFormat="1" ht="15.5" x14ac:dyDescent="0.35">
      <c r="A11" s="64" t="s">
        <v>7</v>
      </c>
      <c r="B11" s="60">
        <v>2</v>
      </c>
      <c r="C11" s="65" t="s">
        <v>45</v>
      </c>
      <c r="D11" s="65" t="s">
        <v>78</v>
      </c>
      <c r="E11" s="65" t="s">
        <v>47</v>
      </c>
      <c r="F11" s="13">
        <v>32</v>
      </c>
      <c r="G11" s="62">
        <v>0</v>
      </c>
      <c r="H11" s="54">
        <f>F11*G11</f>
        <v>0</v>
      </c>
      <c r="I11" s="9"/>
    </row>
    <row r="12" spans="1:10" s="17" customFormat="1" ht="15.5" x14ac:dyDescent="0.35">
      <c r="A12" s="64" t="s">
        <v>7</v>
      </c>
      <c r="B12" s="60">
        <v>3</v>
      </c>
      <c r="C12" s="65" t="s">
        <v>45</v>
      </c>
      <c r="D12" s="65" t="s">
        <v>79</v>
      </c>
      <c r="E12" s="65" t="s">
        <v>47</v>
      </c>
      <c r="F12" s="13">
        <v>54</v>
      </c>
      <c r="G12" s="62">
        <v>0</v>
      </c>
      <c r="H12" s="54">
        <f t="shared" ref="H12" si="0">F12*G12</f>
        <v>0</v>
      </c>
      <c r="I12" s="9"/>
    </row>
    <row r="13" spans="1:10" x14ac:dyDescent="0.35">
      <c r="A13" s="56" t="s">
        <v>6</v>
      </c>
      <c r="B13" s="56">
        <v>4</v>
      </c>
      <c r="C13" s="6" t="s">
        <v>36</v>
      </c>
      <c r="D13" s="7" t="s">
        <v>37</v>
      </c>
      <c r="E13" s="55" t="s">
        <v>48</v>
      </c>
      <c r="F13" s="8">
        <v>16.5</v>
      </c>
      <c r="G13" s="57">
        <v>0</v>
      </c>
      <c r="H13" s="35">
        <f>F13*G13</f>
        <v>0</v>
      </c>
      <c r="I13" s="37"/>
    </row>
    <row r="14" spans="1:10" x14ac:dyDescent="0.35">
      <c r="A14" s="60" t="s">
        <v>6</v>
      </c>
      <c r="B14" s="60">
        <v>5</v>
      </c>
      <c r="C14" s="1" t="s">
        <v>38</v>
      </c>
      <c r="D14" s="2" t="s">
        <v>39</v>
      </c>
      <c r="E14" s="59" t="s">
        <v>49</v>
      </c>
      <c r="F14" s="13">
        <v>13.5</v>
      </c>
      <c r="G14" s="62">
        <v>0</v>
      </c>
      <c r="H14" s="61">
        <f>F14*G14</f>
        <v>0</v>
      </c>
      <c r="I14" s="37"/>
    </row>
    <row r="15" spans="1:10" x14ac:dyDescent="0.35">
      <c r="A15" s="60" t="s">
        <v>6</v>
      </c>
      <c r="B15" s="60">
        <f t="shared" ref="B15" si="1">B14+1</f>
        <v>6</v>
      </c>
      <c r="C15" s="1" t="s">
        <v>36</v>
      </c>
      <c r="D15" s="3" t="s">
        <v>40</v>
      </c>
      <c r="E15" s="59" t="s">
        <v>48</v>
      </c>
      <c r="F15" s="13">
        <v>19.8</v>
      </c>
      <c r="G15" s="62">
        <v>0</v>
      </c>
      <c r="H15" s="61">
        <f t="shared" ref="H15" si="2">F15*G15</f>
        <v>0</v>
      </c>
      <c r="I15" s="37"/>
    </row>
    <row r="16" spans="1:10" s="12" customFormat="1" x14ac:dyDescent="0.35">
      <c r="A16" s="5" t="s">
        <v>14</v>
      </c>
      <c r="B16" s="5">
        <v>7</v>
      </c>
      <c r="C16" s="11" t="s">
        <v>64</v>
      </c>
      <c r="D16" s="14" t="s">
        <v>80</v>
      </c>
      <c r="E16" s="4" t="s">
        <v>61</v>
      </c>
      <c r="F16" s="8">
        <v>18</v>
      </c>
      <c r="G16" s="57">
        <v>0</v>
      </c>
      <c r="H16" s="35">
        <f>F16*G16</f>
        <v>0</v>
      </c>
      <c r="I16" s="37"/>
      <c r="J16" s="78"/>
    </row>
    <row r="17" spans="1:10" s="12" customFormat="1" x14ac:dyDescent="0.35">
      <c r="A17" s="21" t="s">
        <v>14</v>
      </c>
      <c r="B17" s="21">
        <v>8</v>
      </c>
      <c r="C17" s="22" t="s">
        <v>65</v>
      </c>
      <c r="D17" s="16" t="s">
        <v>81</v>
      </c>
      <c r="E17" s="20" t="s">
        <v>62</v>
      </c>
      <c r="F17" s="13">
        <v>33.200000000000003</v>
      </c>
      <c r="G17" s="62">
        <v>0</v>
      </c>
      <c r="H17" s="36">
        <f>F17*G17</f>
        <v>0</v>
      </c>
      <c r="I17" s="37"/>
      <c r="J17" s="78"/>
    </row>
    <row r="18" spans="1:10" s="12" customFormat="1" x14ac:dyDescent="0.35">
      <c r="A18" s="21" t="s">
        <v>14</v>
      </c>
      <c r="B18" s="21">
        <v>9</v>
      </c>
      <c r="C18" s="22" t="s">
        <v>66</v>
      </c>
      <c r="D18" s="16" t="s">
        <v>82</v>
      </c>
      <c r="E18" s="20" t="s">
        <v>63</v>
      </c>
      <c r="F18" s="13">
        <v>31.5</v>
      </c>
      <c r="G18" s="62">
        <v>0</v>
      </c>
      <c r="H18" s="36">
        <f t="shared" ref="H18" si="3">F18*G18</f>
        <v>0</v>
      </c>
      <c r="I18" s="37"/>
      <c r="J18" s="79"/>
    </row>
    <row r="19" spans="1:10" s="17" customFormat="1" x14ac:dyDescent="0.35">
      <c r="A19" s="5" t="s">
        <v>17</v>
      </c>
      <c r="B19" s="5">
        <v>10</v>
      </c>
      <c r="C19" s="10" t="s">
        <v>46</v>
      </c>
      <c r="D19" s="7" t="s">
        <v>55</v>
      </c>
      <c r="E19" s="4" t="s">
        <v>50</v>
      </c>
      <c r="F19" s="8">
        <v>17.5</v>
      </c>
      <c r="G19" s="57">
        <v>0</v>
      </c>
      <c r="H19" s="35">
        <f>F19*G19</f>
        <v>0</v>
      </c>
      <c r="I19" s="37"/>
      <c r="J19" s="78"/>
    </row>
    <row r="20" spans="1:10" s="17" customFormat="1" x14ac:dyDescent="0.35">
      <c r="A20" s="21" t="s">
        <v>17</v>
      </c>
      <c r="B20" s="21">
        <v>11</v>
      </c>
      <c r="C20" s="22" t="s">
        <v>34</v>
      </c>
      <c r="D20" s="23" t="s">
        <v>83</v>
      </c>
      <c r="E20" s="59" t="s">
        <v>51</v>
      </c>
      <c r="F20" s="13">
        <v>28.9</v>
      </c>
      <c r="G20" s="62">
        <v>0</v>
      </c>
      <c r="H20" s="36">
        <f t="shared" ref="H20:H21" si="4">F20*G20</f>
        <v>0</v>
      </c>
      <c r="I20" s="37"/>
    </row>
    <row r="21" spans="1:10" s="17" customFormat="1" x14ac:dyDescent="0.35">
      <c r="A21" s="21" t="s">
        <v>17</v>
      </c>
      <c r="B21" s="21">
        <v>12</v>
      </c>
      <c r="C21" s="22" t="s">
        <v>35</v>
      </c>
      <c r="D21" s="23" t="s">
        <v>84</v>
      </c>
      <c r="E21" s="20" t="s">
        <v>51</v>
      </c>
      <c r="F21" s="13">
        <v>34.9</v>
      </c>
      <c r="G21" s="62">
        <v>0</v>
      </c>
      <c r="H21" s="36">
        <f t="shared" si="4"/>
        <v>0</v>
      </c>
      <c r="I21" s="37"/>
    </row>
    <row r="22" spans="1:10" s="12" customFormat="1" x14ac:dyDescent="0.35">
      <c r="A22" s="56" t="s">
        <v>15</v>
      </c>
      <c r="B22" s="56">
        <v>13</v>
      </c>
      <c r="C22" s="10" t="s">
        <v>41</v>
      </c>
      <c r="D22" s="7" t="s">
        <v>85</v>
      </c>
      <c r="E22" s="55" t="s">
        <v>52</v>
      </c>
      <c r="F22" s="8">
        <v>28</v>
      </c>
      <c r="G22" s="57">
        <v>0</v>
      </c>
      <c r="H22" s="35">
        <f>F22*G22</f>
        <v>0</v>
      </c>
      <c r="I22" s="37"/>
    </row>
    <row r="23" spans="1:10" s="12" customFormat="1" x14ac:dyDescent="0.35">
      <c r="A23" s="60" t="s">
        <v>15</v>
      </c>
      <c r="B23" s="60">
        <v>14</v>
      </c>
      <c r="C23" s="49" t="s">
        <v>42</v>
      </c>
      <c r="D23" s="3" t="s">
        <v>86</v>
      </c>
      <c r="E23" s="59" t="s">
        <v>52</v>
      </c>
      <c r="F23" s="13">
        <v>26</v>
      </c>
      <c r="G23" s="62">
        <v>0</v>
      </c>
      <c r="H23" s="61">
        <f>F23*G23</f>
        <v>0</v>
      </c>
      <c r="I23" s="37"/>
    </row>
    <row r="24" spans="1:10" s="12" customFormat="1" x14ac:dyDescent="0.35">
      <c r="A24" s="60" t="s">
        <v>15</v>
      </c>
      <c r="B24" s="60">
        <f t="shared" ref="B24" si="5">B23+1</f>
        <v>15</v>
      </c>
      <c r="C24" s="49" t="s">
        <v>43</v>
      </c>
      <c r="D24" s="3" t="s">
        <v>87</v>
      </c>
      <c r="E24" s="59" t="s">
        <v>52</v>
      </c>
      <c r="F24" s="13">
        <v>21</v>
      </c>
      <c r="G24" s="62">
        <v>0</v>
      </c>
      <c r="H24" s="61">
        <f t="shared" ref="H24" si="6">F24*G24</f>
        <v>0</v>
      </c>
      <c r="I24" s="37"/>
    </row>
    <row r="25" spans="1:10" s="17" customFormat="1" x14ac:dyDescent="0.35">
      <c r="A25" s="82" t="s">
        <v>67</v>
      </c>
      <c r="B25" s="83">
        <v>16</v>
      </c>
      <c r="C25" s="84" t="s">
        <v>73</v>
      </c>
      <c r="D25" s="84" t="s">
        <v>76</v>
      </c>
      <c r="E25" s="84" t="s">
        <v>68</v>
      </c>
      <c r="F25" s="85">
        <v>27.5</v>
      </c>
      <c r="G25" s="57">
        <v>0</v>
      </c>
      <c r="H25" s="35">
        <f>F25*G25</f>
        <v>0</v>
      </c>
      <c r="I25" s="37"/>
    </row>
    <row r="26" spans="1:10" s="17" customFormat="1" x14ac:dyDescent="0.35">
      <c r="A26" s="86" t="s">
        <v>69</v>
      </c>
      <c r="B26" s="87">
        <v>17</v>
      </c>
      <c r="C26" s="88" t="s">
        <v>74</v>
      </c>
      <c r="D26" s="88" t="s">
        <v>88</v>
      </c>
      <c r="E26" s="88" t="s">
        <v>70</v>
      </c>
      <c r="F26" s="89">
        <v>29.5</v>
      </c>
      <c r="G26" s="62">
        <v>0</v>
      </c>
      <c r="H26" s="61">
        <f>F26*G26</f>
        <v>0</v>
      </c>
      <c r="I26" s="37"/>
    </row>
    <row r="27" spans="1:10" s="17" customFormat="1" x14ac:dyDescent="0.35">
      <c r="A27" s="86" t="s">
        <v>71</v>
      </c>
      <c r="B27" s="87">
        <v>18</v>
      </c>
      <c r="C27" s="88" t="s">
        <v>75</v>
      </c>
      <c r="D27" s="88" t="s">
        <v>89</v>
      </c>
      <c r="E27" s="88" t="s">
        <v>72</v>
      </c>
      <c r="F27" s="89">
        <v>31</v>
      </c>
      <c r="G27" s="62">
        <v>0</v>
      </c>
      <c r="H27" s="61">
        <f t="shared" ref="H27" si="7">F27*G27</f>
        <v>0</v>
      </c>
      <c r="I27" s="37"/>
    </row>
    <row r="28" spans="1:10" s="12" customFormat="1" x14ac:dyDescent="0.35">
      <c r="A28" s="56" t="s">
        <v>4</v>
      </c>
      <c r="B28" s="56">
        <v>19</v>
      </c>
      <c r="C28" s="6" t="s">
        <v>27</v>
      </c>
      <c r="D28" s="7" t="s">
        <v>29</v>
      </c>
      <c r="E28" s="55" t="s">
        <v>53</v>
      </c>
      <c r="F28" s="8">
        <v>27</v>
      </c>
      <c r="G28" s="57">
        <v>0</v>
      </c>
      <c r="H28" s="35">
        <f>F28*G28</f>
        <v>0</v>
      </c>
      <c r="I28" s="37"/>
    </row>
    <row r="29" spans="1:10" s="12" customFormat="1" x14ac:dyDescent="0.35">
      <c r="A29" s="60" t="s">
        <v>4</v>
      </c>
      <c r="B29" s="60">
        <v>20</v>
      </c>
      <c r="C29" s="1" t="s">
        <v>28</v>
      </c>
      <c r="D29" s="3" t="s">
        <v>30</v>
      </c>
      <c r="E29" s="59" t="s">
        <v>54</v>
      </c>
      <c r="F29" s="13">
        <v>23</v>
      </c>
      <c r="G29" s="62">
        <v>0</v>
      </c>
      <c r="H29" s="36">
        <f>F29*G29</f>
        <v>0</v>
      </c>
      <c r="I29" s="37"/>
    </row>
    <row r="30" spans="1:10" s="12" customFormat="1" x14ac:dyDescent="0.35">
      <c r="A30" s="60" t="s">
        <v>4</v>
      </c>
      <c r="B30" s="60">
        <v>21</v>
      </c>
      <c r="C30" s="1" t="s">
        <v>33</v>
      </c>
      <c r="D30" s="3" t="s">
        <v>32</v>
      </c>
      <c r="E30" s="59" t="s">
        <v>53</v>
      </c>
      <c r="F30" s="13">
        <v>32</v>
      </c>
      <c r="G30" s="62">
        <v>0</v>
      </c>
      <c r="H30" s="36">
        <f t="shared" ref="H30" si="8">F30*G30</f>
        <v>0</v>
      </c>
      <c r="I30" s="37"/>
    </row>
    <row r="31" spans="1:10" s="17" customFormat="1" ht="15" thickBot="1" x14ac:dyDescent="0.4">
      <c r="A31" s="50"/>
      <c r="B31" s="50"/>
      <c r="C31" s="50"/>
      <c r="D31" s="50"/>
      <c r="E31" s="50"/>
      <c r="F31" s="50"/>
      <c r="G31" s="51"/>
      <c r="H31" s="50"/>
      <c r="I31" s="50"/>
    </row>
    <row r="32" spans="1:10" s="17" customFormat="1" x14ac:dyDescent="0.35">
      <c r="A32" s="29" t="s">
        <v>58</v>
      </c>
      <c r="B32" s="30"/>
      <c r="C32" s="30"/>
      <c r="D32" s="30"/>
      <c r="E32" s="30"/>
      <c r="F32" s="30"/>
      <c r="G32" s="47">
        <f>SUM(G10:G30)</f>
        <v>0</v>
      </c>
      <c r="H32" s="40">
        <f>SUM(H8:H30)</f>
        <v>0</v>
      </c>
      <c r="I32" s="37"/>
    </row>
    <row r="33" spans="1:9" s="17" customFormat="1" x14ac:dyDescent="0.35">
      <c r="A33" s="70" t="s">
        <v>23</v>
      </c>
      <c r="B33" s="67"/>
      <c r="C33" s="67"/>
      <c r="D33" s="67"/>
      <c r="E33" s="67"/>
      <c r="F33" s="67"/>
      <c r="G33" s="68">
        <v>-10</v>
      </c>
      <c r="H33" s="69">
        <f>-H32/100*10</f>
        <v>0</v>
      </c>
      <c r="I33" s="37"/>
    </row>
    <row r="34" spans="1:9" s="17" customFormat="1" x14ac:dyDescent="0.35">
      <c r="A34" s="66" t="s">
        <v>59</v>
      </c>
      <c r="B34" s="67"/>
      <c r="C34" s="67"/>
      <c r="D34" s="67"/>
      <c r="E34" s="67"/>
      <c r="F34" s="67"/>
      <c r="G34" s="68"/>
      <c r="H34" s="69">
        <f>SUM(H32:H33)</f>
        <v>0</v>
      </c>
      <c r="I34" s="37"/>
    </row>
    <row r="35" spans="1:9" s="17" customFormat="1" x14ac:dyDescent="0.35">
      <c r="A35" s="31" t="s">
        <v>60</v>
      </c>
      <c r="B35" s="28"/>
      <c r="C35" s="28"/>
      <c r="D35" s="28"/>
      <c r="E35" s="28"/>
      <c r="F35" s="28"/>
      <c r="G35" s="80"/>
      <c r="H35" s="81">
        <f>IF(H34&gt;=250,0,IF(H34&lt;250,12))</f>
        <v>12</v>
      </c>
      <c r="I35" s="37"/>
    </row>
    <row r="36" spans="1:9" s="17" customFormat="1" ht="15" thickBot="1" x14ac:dyDescent="0.4">
      <c r="A36" s="32" t="s">
        <v>16</v>
      </c>
      <c r="B36" s="33"/>
      <c r="C36" s="33"/>
      <c r="D36" s="33"/>
      <c r="E36" s="33"/>
      <c r="F36" s="33"/>
      <c r="G36" s="48"/>
      <c r="H36" s="39">
        <f>SUM(H34:H35)</f>
        <v>12</v>
      </c>
      <c r="I36" s="37"/>
    </row>
    <row r="37" spans="1:9" s="17" customFormat="1" x14ac:dyDescent="0.35">
      <c r="A37" s="34"/>
      <c r="B37" s="25"/>
      <c r="C37" s="25"/>
      <c r="D37" s="25"/>
      <c r="E37" s="25"/>
      <c r="F37" s="25"/>
      <c r="G37" s="25"/>
      <c r="H37" s="41"/>
      <c r="I37" s="37"/>
    </row>
    <row r="38" spans="1:9" s="17" customFormat="1" x14ac:dyDescent="0.35">
      <c r="A38" s="71" t="s">
        <v>57</v>
      </c>
      <c r="B38" s="25"/>
      <c r="C38" s="25"/>
      <c r="D38" s="25"/>
      <c r="E38" s="25"/>
      <c r="F38" s="25"/>
      <c r="G38" s="25"/>
      <c r="H38" s="41"/>
      <c r="I38" s="37"/>
    </row>
    <row r="39" spans="1:9" s="17" customFormat="1" x14ac:dyDescent="0.35">
      <c r="A39" s="72" t="s">
        <v>26</v>
      </c>
      <c r="I39" s="38"/>
    </row>
    <row r="40" spans="1:9" s="17" customFormat="1" x14ac:dyDescent="0.35">
      <c r="A40" s="72" t="s">
        <v>24</v>
      </c>
      <c r="I40" s="38"/>
    </row>
    <row r="41" spans="1:9" x14ac:dyDescent="0.35">
      <c r="A41" s="72" t="s">
        <v>22</v>
      </c>
      <c r="B41" s="12"/>
      <c r="C41" s="12"/>
      <c r="D41" s="12"/>
      <c r="E41" s="12"/>
      <c r="F41" s="12"/>
      <c r="G41" s="12"/>
    </row>
    <row r="42" spans="1:9" x14ac:dyDescent="0.35">
      <c r="B42" s="12"/>
      <c r="C42" s="12"/>
      <c r="D42" s="12"/>
      <c r="E42" s="12"/>
      <c r="F42" s="12"/>
      <c r="G42" s="12"/>
    </row>
    <row r="43" spans="1:9" x14ac:dyDescent="0.35">
      <c r="B43" s="12"/>
      <c r="C43" s="12"/>
      <c r="D43" s="12"/>
      <c r="E43" s="12"/>
      <c r="F43" s="12"/>
      <c r="G43" s="12"/>
    </row>
  </sheetData>
  <pageMargins left="1.7716535433070868" right="0.39370078740157483" top="0.39370078740157483" bottom="0.19685039370078741" header="0.31496062992125984" footer="0.31496062992125984"/>
  <pageSetup paperSize="9" scale="82" orientation="landscape" r:id="rId1"/>
  <ignoredErrors>
    <ignoredError sqref="H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keywords>90</cp:keywords>
  <cp:lastModifiedBy>Karl</cp:lastModifiedBy>
  <cp:lastPrinted>2021-05-14T16:26:01Z</cp:lastPrinted>
  <dcterms:created xsi:type="dcterms:W3CDTF">2020-02-24T08:53:46Z</dcterms:created>
  <dcterms:modified xsi:type="dcterms:W3CDTF">2021-06-04T07:03:09Z</dcterms:modified>
</cp:coreProperties>
</file>